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95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B31" i="1" l="1"/>
  <c r="A31" i="1"/>
</calcChain>
</file>

<file path=xl/sharedStrings.xml><?xml version="1.0" encoding="utf-8"?>
<sst xmlns="http://schemas.openxmlformats.org/spreadsheetml/2006/main" count="35" uniqueCount="28">
  <si>
    <t>FREESTYLE LITE</t>
  </si>
  <si>
    <t>INTUNIV</t>
  </si>
  <si>
    <t>HUMIRA</t>
  </si>
  <si>
    <t>METHYLPHENIDATE HYDROCHLORIDE</t>
  </si>
  <si>
    <t>ABILIFY</t>
  </si>
  <si>
    <t>PERMETHRIN</t>
  </si>
  <si>
    <t>LANTUS</t>
  </si>
  <si>
    <t>SPIRIVA</t>
  </si>
  <si>
    <t>ENBREL</t>
  </si>
  <si>
    <t>LEVEMIR</t>
  </si>
  <si>
    <t>COPAXONE</t>
  </si>
  <si>
    <t>ADVAIR DISKUS 250/50</t>
  </si>
  <si>
    <t>BUDESONIDE</t>
  </si>
  <si>
    <t>HELIXATE FS</t>
  </si>
  <si>
    <t>NOVOLOG FLEXPEN</t>
  </si>
  <si>
    <t>LANTUS SOLOSTAR</t>
  </si>
  <si>
    <t>PROVENTIL HFA</t>
  </si>
  <si>
    <t>Unique Recipient Count</t>
  </si>
  <si>
    <t>Days Supply</t>
  </si>
  <si>
    <t>Quantity Dispensed</t>
  </si>
  <si>
    <t>Claim Count</t>
  </si>
  <si>
    <t>Amt Paid</t>
  </si>
  <si>
    <t>product name</t>
  </si>
  <si>
    <t>NDC Number</t>
  </si>
  <si>
    <t>Date Paid CY</t>
  </si>
  <si>
    <t>Top 25 Drugs CY 2014</t>
  </si>
  <si>
    <t>HARVONI</t>
  </si>
  <si>
    <t>SOVALDI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</si>
</sst>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b/>
      <sz val="12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44" fontId="0" fillId="0" borderId="0" xfId="1" applyFont="1"/>
    <xf numFmtId="4" fontId="0" fillId="0" borderId="0" xfId="0" applyNumberFormat="1"/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0" fontId="2" fillId="0" borderId="0" xfId="0" applyFont="1" applyAlignment="1">
      <alignment horizontal="centerContinuous" wrapText="1"/>
    </xf>
    <xf numFmtId="0" fontId="3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A4" sqref="A4:XFD28"/>
    </sheetView>
  </sheetViews>
  <sheetFormatPr defaultRowHeight="12.75" x14ac:dyDescent="0.2"/>
  <cols>
    <col min="1" max="1" width="7.7109375" customWidth="1"/>
    <col min="2" max="2" width="12" bestFit="1" customWidth="1"/>
    <col min="3" max="3" width="36.140625" bestFit="1" customWidth="1"/>
    <col min="4" max="4" width="12.28515625" bestFit="1" customWidth="1"/>
    <col min="5" max="5" width="6.5703125" bestFit="1" customWidth="1"/>
    <col min="6" max="6" width="11.7109375" bestFit="1" customWidth="1"/>
    <col min="7" max="7" width="7.5703125" bestFit="1" customWidth="1"/>
    <col min="8" max="8" width="8.7109375" bestFit="1" customWidth="1"/>
  </cols>
  <sheetData>
    <row r="1" spans="1:8" s="7" customFormat="1" ht="15.75" x14ac:dyDescent="0.25">
      <c r="A1" s="7" t="s">
        <v>25</v>
      </c>
      <c r="D1" s="8"/>
    </row>
    <row r="2" spans="1:8" x14ac:dyDescent="0.2">
      <c r="C2" s="6"/>
      <c r="D2" s="2"/>
    </row>
    <row r="3" spans="1:8" ht="38.25" x14ac:dyDescent="0.2">
      <c r="A3" s="6" t="s">
        <v>24</v>
      </c>
      <c r="B3" s="6" t="s">
        <v>23</v>
      </c>
      <c r="C3" s="4" t="s">
        <v>22</v>
      </c>
      <c r="D3" s="5" t="s">
        <v>21</v>
      </c>
      <c r="E3" s="4" t="s">
        <v>20</v>
      </c>
      <c r="F3" s="4" t="s">
        <v>19</v>
      </c>
      <c r="G3" s="4" t="s">
        <v>18</v>
      </c>
      <c r="H3" s="4" t="s">
        <v>17</v>
      </c>
    </row>
    <row r="4" spans="1:8" x14ac:dyDescent="0.2">
      <c r="A4" t="str">
        <f>"2014"</f>
        <v>2014</v>
      </c>
      <c r="B4" t="str">
        <f>"59148000713"</f>
        <v>59148000713</v>
      </c>
      <c r="C4" t="s">
        <v>4</v>
      </c>
      <c r="D4" s="2">
        <v>837865.06</v>
      </c>
      <c r="E4" s="1">
        <v>1527</v>
      </c>
      <c r="F4" s="3">
        <v>39580</v>
      </c>
      <c r="G4" s="1">
        <v>41994</v>
      </c>
      <c r="H4">
        <v>384</v>
      </c>
    </row>
    <row r="5" spans="1:8" x14ac:dyDescent="0.2">
      <c r="A5" t="str">
        <f>"2014"</f>
        <v>2014</v>
      </c>
      <c r="B5" t="str">
        <f>"00085113201"</f>
        <v>00085113201</v>
      </c>
      <c r="C5" t="s">
        <v>16</v>
      </c>
      <c r="D5" s="2">
        <v>821061.71</v>
      </c>
      <c r="E5" s="1">
        <v>12871</v>
      </c>
      <c r="F5" s="3">
        <v>91624.4</v>
      </c>
      <c r="G5" s="1">
        <v>298618</v>
      </c>
      <c r="H5" s="1">
        <v>4965</v>
      </c>
    </row>
    <row r="6" spans="1:8" x14ac:dyDescent="0.2">
      <c r="A6" t="str">
        <f>"2014"</f>
        <v>2014</v>
      </c>
      <c r="B6" t="str">
        <f>"00088221905"</f>
        <v>00088221905</v>
      </c>
      <c r="C6" t="s">
        <v>15</v>
      </c>
      <c r="D6" s="2">
        <v>683349.27</v>
      </c>
      <c r="E6" s="1">
        <v>2115</v>
      </c>
      <c r="F6" s="3">
        <v>35391</v>
      </c>
      <c r="G6" s="1">
        <v>69295</v>
      </c>
      <c r="H6">
        <v>389</v>
      </c>
    </row>
    <row r="7" spans="1:8" x14ac:dyDescent="0.2">
      <c r="A7" t="str">
        <f>"2014"</f>
        <v>2014</v>
      </c>
      <c r="B7" t="str">
        <f>"00169633910"</f>
        <v>00169633910</v>
      </c>
      <c r="C7" t="s">
        <v>14</v>
      </c>
      <c r="D7" s="2">
        <v>615054.9</v>
      </c>
      <c r="E7" s="1">
        <v>2012</v>
      </c>
      <c r="F7" s="3">
        <v>37268</v>
      </c>
      <c r="G7" s="1">
        <v>64673</v>
      </c>
      <c r="H7">
        <v>434</v>
      </c>
    </row>
    <row r="8" spans="1:8" x14ac:dyDescent="0.2">
      <c r="A8" t="str">
        <f>"2014"</f>
        <v>2014</v>
      </c>
      <c r="B8" t="str">
        <f>"61958150101"</f>
        <v>61958150101</v>
      </c>
      <c r="C8" t="s">
        <v>27</v>
      </c>
      <c r="D8" s="2">
        <v>562542.42000000004</v>
      </c>
      <c r="E8">
        <v>25</v>
      </c>
      <c r="F8">
        <v>700</v>
      </c>
      <c r="G8">
        <v>700</v>
      </c>
      <c r="H8">
        <v>9</v>
      </c>
    </row>
    <row r="9" spans="1:8" x14ac:dyDescent="0.2">
      <c r="A9" t="str">
        <f>"2014"</f>
        <v>2014</v>
      </c>
      <c r="B9" t="str">
        <f>"59148000813"</f>
        <v>59148000813</v>
      </c>
      <c r="C9" t="s">
        <v>4</v>
      </c>
      <c r="D9" s="2">
        <v>552168.73</v>
      </c>
      <c r="E9" s="1">
        <v>1052</v>
      </c>
      <c r="F9" s="3">
        <v>27052</v>
      </c>
      <c r="G9" s="1">
        <v>27815</v>
      </c>
      <c r="H9">
        <v>253</v>
      </c>
    </row>
    <row r="10" spans="1:8" x14ac:dyDescent="0.2">
      <c r="A10" t="str">
        <f>"2014"</f>
        <v>2014</v>
      </c>
      <c r="B10" t="str">
        <f>"00053813502"</f>
        <v>00053813502</v>
      </c>
      <c r="C10" t="s">
        <v>13</v>
      </c>
      <c r="D10" s="2">
        <v>549655.5</v>
      </c>
      <c r="E10">
        <v>24</v>
      </c>
      <c r="F10" s="3">
        <v>540170</v>
      </c>
      <c r="G10">
        <v>388</v>
      </c>
      <c r="H10">
        <v>2</v>
      </c>
    </row>
    <row r="11" spans="1:8" x14ac:dyDescent="0.2">
      <c r="A11" t="str">
        <f>"2014"</f>
        <v>2014</v>
      </c>
      <c r="B11" t="str">
        <f>"59148000913"</f>
        <v>59148000913</v>
      </c>
      <c r="C11" t="s">
        <v>4</v>
      </c>
      <c r="D11" s="2">
        <v>537257.18999999994</v>
      </c>
      <c r="E11" s="1">
        <v>1030</v>
      </c>
      <c r="F11" s="3">
        <v>23304</v>
      </c>
      <c r="G11" s="1">
        <v>27294</v>
      </c>
      <c r="H11">
        <v>202</v>
      </c>
    </row>
    <row r="12" spans="1:8" x14ac:dyDescent="0.2">
      <c r="A12" t="str">
        <f>"2014"</f>
        <v>2014</v>
      </c>
      <c r="B12" t="str">
        <f>"59148001013"</f>
        <v>59148001013</v>
      </c>
      <c r="C12" t="s">
        <v>4</v>
      </c>
      <c r="D12" s="2">
        <v>458547.93</v>
      </c>
      <c r="E12">
        <v>541</v>
      </c>
      <c r="F12" s="3">
        <v>13898</v>
      </c>
      <c r="G12" s="1">
        <v>14995</v>
      </c>
      <c r="H12">
        <v>101</v>
      </c>
    </row>
    <row r="13" spans="1:8" x14ac:dyDescent="0.2">
      <c r="A13" t="str">
        <f>"2014"</f>
        <v>2014</v>
      </c>
      <c r="B13" t="str">
        <f>"00093681673"</f>
        <v>00093681673</v>
      </c>
      <c r="C13" t="s">
        <v>12</v>
      </c>
      <c r="D13" s="2">
        <v>449264.47</v>
      </c>
      <c r="E13" s="1">
        <v>1653</v>
      </c>
      <c r="F13" s="3">
        <v>147044</v>
      </c>
      <c r="G13" s="1">
        <v>41740</v>
      </c>
      <c r="H13">
        <v>565</v>
      </c>
    </row>
    <row r="14" spans="1:8" x14ac:dyDescent="0.2">
      <c r="A14" t="str">
        <f>"2014"</f>
        <v>2014</v>
      </c>
      <c r="B14" t="str">
        <f>"00173069600"</f>
        <v>00173069600</v>
      </c>
      <c r="C14" t="s">
        <v>11</v>
      </c>
      <c r="D14" s="2">
        <v>438679.06</v>
      </c>
      <c r="E14" s="1">
        <v>1662</v>
      </c>
      <c r="F14" s="3">
        <v>99720</v>
      </c>
      <c r="G14" s="1">
        <v>49868</v>
      </c>
      <c r="H14">
        <v>374</v>
      </c>
    </row>
    <row r="15" spans="1:8" x14ac:dyDescent="0.2">
      <c r="A15" t="str">
        <f>"2014"</f>
        <v>2014</v>
      </c>
      <c r="B15" t="str">
        <f>"68546031730"</f>
        <v>68546031730</v>
      </c>
      <c r="C15" t="s">
        <v>10</v>
      </c>
      <c r="D15" s="2">
        <v>402786.67</v>
      </c>
      <c r="E15">
        <v>95</v>
      </c>
      <c r="F15" s="3">
        <v>1023</v>
      </c>
      <c r="G15" s="1">
        <v>2840</v>
      </c>
      <c r="H15">
        <v>14</v>
      </c>
    </row>
    <row r="16" spans="1:8" x14ac:dyDescent="0.2">
      <c r="A16" t="str">
        <f>"2014"</f>
        <v>2014</v>
      </c>
      <c r="B16" t="str">
        <f>"00406013601"</f>
        <v>00406013601</v>
      </c>
      <c r="C16" t="s">
        <v>3</v>
      </c>
      <c r="D16" s="2">
        <v>395571.94</v>
      </c>
      <c r="E16" s="1">
        <v>2847</v>
      </c>
      <c r="F16" s="3">
        <v>97651</v>
      </c>
      <c r="G16" s="1">
        <v>76454</v>
      </c>
      <c r="H16">
        <v>538</v>
      </c>
    </row>
    <row r="17" spans="1:8" x14ac:dyDescent="0.2">
      <c r="A17" t="str">
        <f>"2014"</f>
        <v>2014</v>
      </c>
      <c r="B17" t="str">
        <f>"00169643910"</f>
        <v>00169643910</v>
      </c>
      <c r="C17" t="s">
        <v>9</v>
      </c>
      <c r="D17" s="2">
        <v>369312.79</v>
      </c>
      <c r="E17" s="1">
        <v>1386</v>
      </c>
      <c r="F17" s="3">
        <v>26748</v>
      </c>
      <c r="G17" s="1">
        <v>43766</v>
      </c>
      <c r="H17">
        <v>320</v>
      </c>
    </row>
    <row r="18" spans="1:8" x14ac:dyDescent="0.2">
      <c r="A18" t="str">
        <f>"2014"</f>
        <v>2014</v>
      </c>
      <c r="B18" t="str">
        <f>"58406044504"</f>
        <v>58406044504</v>
      </c>
      <c r="C18" t="s">
        <v>8</v>
      </c>
      <c r="D18" s="2">
        <v>336130.34</v>
      </c>
      <c r="E18">
        <v>126</v>
      </c>
      <c r="F18">
        <v>663.4</v>
      </c>
      <c r="G18" s="1">
        <v>3542</v>
      </c>
      <c r="H18">
        <v>21</v>
      </c>
    </row>
    <row r="19" spans="1:8" x14ac:dyDescent="0.2">
      <c r="A19" t="str">
        <f>"2014"</f>
        <v>2014</v>
      </c>
      <c r="B19" t="str">
        <f>"99073070827"</f>
        <v>99073070827</v>
      </c>
      <c r="C19" t="s">
        <v>0</v>
      </c>
      <c r="D19" s="2">
        <v>316800.24</v>
      </c>
      <c r="E19" s="1">
        <v>2224</v>
      </c>
      <c r="F19" s="3">
        <v>249300</v>
      </c>
      <c r="G19" s="1">
        <v>61522</v>
      </c>
      <c r="H19">
        <v>586</v>
      </c>
    </row>
    <row r="20" spans="1:8" x14ac:dyDescent="0.2">
      <c r="A20" t="str">
        <f>"2014"</f>
        <v>2014</v>
      </c>
      <c r="B20" t="str">
        <f>"00597007541"</f>
        <v>00597007541</v>
      </c>
      <c r="C20" t="s">
        <v>7</v>
      </c>
      <c r="D20" s="2">
        <v>291782.96999999997</v>
      </c>
      <c r="E20" s="1">
        <v>1187</v>
      </c>
      <c r="F20" s="3">
        <v>35850</v>
      </c>
      <c r="G20" s="1">
        <v>35850</v>
      </c>
      <c r="H20">
        <v>209</v>
      </c>
    </row>
    <row r="21" spans="1:8" x14ac:dyDescent="0.2">
      <c r="A21" t="str">
        <f>"2014"</f>
        <v>2014</v>
      </c>
      <c r="B21" t="str">
        <f>"00472524267"</f>
        <v>00472524267</v>
      </c>
      <c r="C21" t="s">
        <v>5</v>
      </c>
      <c r="D21" s="2">
        <v>279492.81</v>
      </c>
      <c r="E21" s="1">
        <v>1129</v>
      </c>
      <c r="F21" s="3">
        <v>68662</v>
      </c>
      <c r="G21" s="1">
        <v>7387</v>
      </c>
      <c r="H21">
        <v>665</v>
      </c>
    </row>
    <row r="22" spans="1:8" x14ac:dyDescent="0.2">
      <c r="A22" t="str">
        <f>"2014"</f>
        <v>2014</v>
      </c>
      <c r="B22" t="str">
        <f>"00088222033"</f>
        <v>00088222033</v>
      </c>
      <c r="C22" t="s">
        <v>6</v>
      </c>
      <c r="D22" s="2">
        <v>276774.23</v>
      </c>
      <c r="E22">
        <v>798</v>
      </c>
      <c r="F22" s="3">
        <v>15033</v>
      </c>
      <c r="G22" s="1">
        <v>22027</v>
      </c>
      <c r="H22">
        <v>142</v>
      </c>
    </row>
    <row r="23" spans="1:8" x14ac:dyDescent="0.2">
      <c r="A23" t="str">
        <f>"2014"</f>
        <v>2014</v>
      </c>
      <c r="B23" t="str">
        <f>"59148001113"</f>
        <v>59148001113</v>
      </c>
      <c r="C23" t="s">
        <v>4</v>
      </c>
      <c r="D23" s="2">
        <v>264256.15999999997</v>
      </c>
      <c r="E23">
        <v>348</v>
      </c>
      <c r="F23" s="3">
        <v>9165.5</v>
      </c>
      <c r="G23" s="1">
        <v>9879</v>
      </c>
      <c r="H23">
        <v>56</v>
      </c>
    </row>
    <row r="24" spans="1:8" x14ac:dyDescent="0.2">
      <c r="A24" t="str">
        <f>"2014"</f>
        <v>2014</v>
      </c>
      <c r="B24" t="str">
        <f>"00406015401"</f>
        <v>00406015401</v>
      </c>
      <c r="C24" t="s">
        <v>3</v>
      </c>
      <c r="D24" s="2">
        <v>256086.17</v>
      </c>
      <c r="E24" s="1">
        <v>1845</v>
      </c>
      <c r="F24" s="3">
        <v>50690</v>
      </c>
      <c r="G24" s="1">
        <v>50360</v>
      </c>
      <c r="H24">
        <v>318</v>
      </c>
    </row>
    <row r="25" spans="1:8" x14ac:dyDescent="0.2">
      <c r="A25" t="str">
        <f>"2014"</f>
        <v>2014</v>
      </c>
      <c r="B25" t="str">
        <f>"00074433902"</f>
        <v>00074433902</v>
      </c>
      <c r="C25" t="s">
        <v>2</v>
      </c>
      <c r="D25" s="2">
        <v>242517.95</v>
      </c>
      <c r="E25">
        <v>127</v>
      </c>
      <c r="F25">
        <v>265.60000000000002</v>
      </c>
      <c r="G25" s="1">
        <v>3572</v>
      </c>
      <c r="H25">
        <v>26</v>
      </c>
    </row>
    <row r="26" spans="1:8" x14ac:dyDescent="0.2">
      <c r="A26" t="str">
        <f>"2014"</f>
        <v>2014</v>
      </c>
      <c r="B26" t="str">
        <f>"54092051502"</f>
        <v>54092051502</v>
      </c>
      <c r="C26" t="s">
        <v>1</v>
      </c>
      <c r="D26" s="2">
        <v>235905.09</v>
      </c>
      <c r="E26" s="1">
        <v>1302</v>
      </c>
      <c r="F26" s="3">
        <v>31353</v>
      </c>
      <c r="G26" s="1">
        <v>31492</v>
      </c>
      <c r="H26">
        <v>270</v>
      </c>
    </row>
    <row r="27" spans="1:8" x14ac:dyDescent="0.2">
      <c r="A27" t="str">
        <f>"2014"</f>
        <v>2014</v>
      </c>
      <c r="B27" t="str">
        <f>"99073070822"</f>
        <v>99073070822</v>
      </c>
      <c r="C27" t="s">
        <v>0</v>
      </c>
      <c r="D27" s="2">
        <v>224670.85</v>
      </c>
      <c r="E27" s="1">
        <v>2073</v>
      </c>
      <c r="F27" s="3">
        <v>170680</v>
      </c>
      <c r="G27" s="1">
        <v>55721</v>
      </c>
      <c r="H27">
        <v>566</v>
      </c>
    </row>
    <row r="28" spans="1:8" x14ac:dyDescent="0.2">
      <c r="A28" t="str">
        <f>"2014"</f>
        <v>2014</v>
      </c>
      <c r="B28" t="str">
        <f>"59148000613"</f>
        <v>59148000613</v>
      </c>
      <c r="C28" t="s">
        <v>4</v>
      </c>
      <c r="D28" s="2">
        <v>223578.65</v>
      </c>
      <c r="E28">
        <v>438</v>
      </c>
      <c r="F28" s="3">
        <v>11542</v>
      </c>
      <c r="G28" s="1">
        <v>12232</v>
      </c>
      <c r="H28">
        <v>128</v>
      </c>
    </row>
    <row r="31" spans="1:8" x14ac:dyDescent="0.2">
      <c r="A31" t="str">
        <f>"2014"</f>
        <v>2014</v>
      </c>
      <c r="B31" t="str">
        <f>"61958180101"</f>
        <v>61958180101</v>
      </c>
      <c r="C31" t="s">
        <v>26</v>
      </c>
      <c r="D31" s="2">
        <v>0</v>
      </c>
      <c r="E31">
        <v>7</v>
      </c>
      <c r="F31">
        <v>224</v>
      </c>
      <c r="G31">
        <v>224</v>
      </c>
      <c r="H31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NDDHS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Kindsvogel, Sheryl A.</dc:creator>
  <cp:lastModifiedBy>Kindsvogel, Sheryl A.</cp:lastModifiedBy>
  <dcterms:created xsi:type="dcterms:W3CDTF">2015-01-20T18:21:11Z</dcterms:created>
  <dcterms:modified xsi:type="dcterms:W3CDTF">2015-01-20T18:52:40Z</dcterms:modified>
</cp:coreProperties>
</file>